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отчет" sheetId="2" r:id="rId1"/>
    <sheet name="план" sheetId="4" r:id="rId2"/>
  </sheets>
  <calcPr calcId="125725"/>
</workbook>
</file>

<file path=xl/calcChain.xml><?xml version="1.0" encoding="utf-8"?>
<calcChain xmlns="http://schemas.openxmlformats.org/spreadsheetml/2006/main">
  <c r="G13" i="2"/>
  <c r="E40" l="1"/>
  <c r="F23" i="4"/>
  <c r="F22"/>
  <c r="F21"/>
  <c r="F19"/>
  <c r="E19"/>
  <c r="F18"/>
  <c r="F17"/>
  <c r="F16"/>
  <c r="E15"/>
  <c r="E20" s="1"/>
  <c r="E24" s="1"/>
  <c r="F14"/>
  <c r="F13"/>
  <c r="F12"/>
  <c r="F11"/>
  <c r="F10"/>
  <c r="F15" l="1"/>
  <c r="F20" s="1"/>
  <c r="F24" s="1"/>
  <c r="D8" i="2" l="1"/>
</calcChain>
</file>

<file path=xl/sharedStrings.xml><?xml version="1.0" encoding="utf-8"?>
<sst xmlns="http://schemas.openxmlformats.org/spreadsheetml/2006/main" count="172" uniqueCount="130">
  <si>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</si>
  <si>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</si>
  <si>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</si>
  <si>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</si>
  <si>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</si>
  <si>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</si>
  <si>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</si>
  <si>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</si>
  <si>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</si>
  <si>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</si>
  <si>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</si>
  <si>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</si>
  <si>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</si>
  <si>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</si>
  <si>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</si>
  <si>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</si>
  <si>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</si>
  <si>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</si>
  <si>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</si>
  <si>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</si>
  <si>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</si>
  <si>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</si>
  <si>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</si>
  <si>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</si>
  <si>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</si>
  <si>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</si>
  <si>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</si>
  <si>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</si>
  <si>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</si>
  <si>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</si>
  <si>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</si>
  <si>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</si>
  <si>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</si>
  <si>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</si>
  <si>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</si>
  <si>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</si>
  <si>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</si>
  <si>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</si>
  <si>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Договор на обслуживание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</si>
  <si>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</si>
  <si>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</si>
  <si>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</si>
  <si>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</si>
  <si>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</si>
  <si>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</si>
  <si>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</si>
  <si>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</si>
  <si>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</si>
  <si>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</si>
  <si>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</si>
  <si>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Уборка контейнерной площадки</t>
  </si>
  <si>
    <t>квтЧ</t>
  </si>
  <si>
    <t>7</t>
  </si>
  <si>
    <t xml:space="preserve">Содержание придомовой территории </t>
  </si>
  <si>
    <t>8</t>
  </si>
  <si>
    <t>ВСЕГО с СОИ</t>
  </si>
  <si>
    <t>акты</t>
  </si>
  <si>
    <t>Согласно ПП РФ №290(п.23/1-4)</t>
  </si>
  <si>
    <t>Окос травы</t>
  </si>
  <si>
    <t>ФИНАНСОВЫЙ РЕЗУЛЬТАТ</t>
  </si>
  <si>
    <t>Исполнитель__________________</t>
  </si>
  <si>
    <t>Ген.директор ООО "Мастер- Сервис"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</si>
  <si>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</si>
  <si>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</si>
  <si>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</si>
  <si>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</si>
  <si>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</si>
  <si>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</si>
  <si>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</si>
  <si>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</si>
  <si>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</si>
  <si>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</si>
  <si>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</si>
  <si>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</si>
  <si>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</si>
  <si>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</si>
  <si>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</si>
  <si>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</si>
  <si>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и текущему ремонту конструктивных элементов ЗДАНИЯ</t>
  </si>
  <si>
    <t>Согласно Перечню, утвержденному ПП РФ от 03.04.2013г №290 (п. 23/1-4) По доп. Решению собственников.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</si>
  <si>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</si>
  <si>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</si>
  <si>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</si>
  <si>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</si>
  <si>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</si>
  <si>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Согласно Перечню, утвержденному ПП РФ от 03.04.2013г №290 (п. 15)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</si>
  <si>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</si>
  <si>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</si>
  <si>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</si>
  <si>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Работы по содержанию помещений, входящих в состав общего имущества в МКД</t>
  </si>
  <si>
    <t xml:space="preserve">СОИ  горячая вода  на МОП </t>
  </si>
  <si>
    <t xml:space="preserve"> СОИ холодная вода  на МОП </t>
  </si>
  <si>
    <t>итого с ресурсами на СОИ</t>
  </si>
  <si>
    <t xml:space="preserve"> Представитель МКД ____________</t>
  </si>
  <si>
    <t>Исполнитель  экономист УК _______________</t>
  </si>
  <si>
    <t>МКД  адрес: Горького , дом 13</t>
  </si>
  <si>
    <t>Стоимость руб</t>
  </si>
  <si>
    <t>Работы по содержанию и ремонту   систем  инженерно-технического обеспечения, МОП</t>
  </si>
  <si>
    <t>Работы по содержанию земельного участка  и благоустройства</t>
  </si>
  <si>
    <t>Обслуживание  и вентканалов</t>
  </si>
  <si>
    <t>Подписи сторон:</t>
  </si>
  <si>
    <t>Договор на внутригазовое обслуживание ВДГО</t>
  </si>
  <si>
    <t>м/час</t>
  </si>
  <si>
    <t>Вывоз не бытового мусора</t>
  </si>
  <si>
    <t>м3</t>
  </si>
  <si>
    <t>шт</t>
  </si>
  <si>
    <t>Долг СП перед УК в сумме руб на 01.01.2023г</t>
  </si>
  <si>
    <t xml:space="preserve"> г.Тула , ул М.Горького , д.13 за  2023 год</t>
  </si>
  <si>
    <t>Очистка кровли от снега , кв.120</t>
  </si>
  <si>
    <t>Ремонт мягкой кровли , кв.120</t>
  </si>
  <si>
    <t xml:space="preserve">Закрашивание надписей </t>
  </si>
  <si>
    <t>Ремонт оконных рам под.1 эт.5</t>
  </si>
  <si>
    <t>м.кв</t>
  </si>
  <si>
    <t xml:space="preserve"> Восстановление отдельных участков железобетонных полов под.7</t>
  </si>
  <si>
    <t>Кронирование деревьев и удаление порослей</t>
  </si>
  <si>
    <t xml:space="preserve">Смена зонтов над вентшахтами </t>
  </si>
  <si>
    <t>Изготовление и установка отлива на вход.козырек под.8,2</t>
  </si>
  <si>
    <t>маш\час</t>
  </si>
  <si>
    <t>Подсыпка пескосолянной смесью</t>
  </si>
  <si>
    <t>Очистка снега , наледи, сосулек</t>
  </si>
  <si>
    <t>м.п</t>
  </si>
  <si>
    <t>м2/мес</t>
  </si>
  <si>
    <t>Услуги спецтехники(январь)</t>
  </si>
  <si>
    <t>Услуги спецтехники (Трактор)(ноябрь. Декабрь)</t>
  </si>
  <si>
    <t>Задолженность на 01.01.2023 г.(руб)</t>
  </si>
  <si>
    <t>Долг СП перед УК в сумме руб на 01.01.2024 г</t>
  </si>
  <si>
    <t>Оплачены работы  (услуги) за 2023 г.</t>
  </si>
  <si>
    <t>План    работ (услуг ) согласно  договора управления  на  2024год</t>
  </si>
  <si>
    <t>Итого  работ (услуг)необходимо  выполнить в соответствии с требованиями  законодательства РФ в 2024г</t>
  </si>
  <si>
    <t>Задолженнность на 01.01.2024 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</si>
</sst>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2" fillId="0" borderId="0" xfId="0" applyFont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8" fillId="0" borderId="0" xfId="0" applyFont="1"/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4" fontId="15" fillId="3" borderId="8" xfId="0" applyNumberFormat="1" applyFont="1" applyFill="1" applyBorder="1" applyAlignment="1"/>
    <xf numFmtId="3" fontId="15" fillId="3" borderId="9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/>
    <xf numFmtId="0" fontId="15" fillId="3" borderId="12" xfId="0" applyFont="1" applyFill="1" applyBorder="1" applyAlignment="1"/>
    <xf numFmtId="4" fontId="15" fillId="3" borderId="12" xfId="0" applyNumberFormat="1" applyFont="1" applyFill="1" applyBorder="1" applyAlignment="1"/>
    <xf numFmtId="3" fontId="15" fillId="3" borderId="13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 applyAlignment="1"/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4" fontId="8" fillId="5" borderId="5" xfId="0" applyNumberFormat="1" applyFont="1" applyFill="1" applyBorder="1"/>
    <xf numFmtId="165" fontId="17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/>
    <xf numFmtId="2" fontId="10" fillId="0" borderId="5" xfId="0" applyNumberFormat="1" applyFont="1" applyFill="1" applyBorder="1" applyAlignment="1">
      <alignment horizontal="center"/>
    </xf>
    <xf numFmtId="2" fontId="7" fillId="0" borderId="5" xfId="0" applyNumberFormat="1" applyFont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11" fillId="0" borderId="0" xfId="0" applyFont="1"/>
    <xf numFmtId="4" fontId="11" fillId="0" borderId="5" xfId="0" applyNumberFormat="1" applyFont="1" applyBorder="1" applyAlignment="1">
      <alignment horizontal="right" vertical="center"/>
    </xf>
    <xf numFmtId="49" fontId="11" fillId="0" borderId="4" xfId="0" applyNumberFormat="1" applyFont="1" applyBorder="1" applyAlignment="1">
      <alignment horizontal="right" vertical="center"/>
    </xf>
    <xf numFmtId="2" fontId="11" fillId="0" borderId="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vertical="center"/>
    </xf>
    <xf numFmtId="0" fontId="10" fillId="0" borderId="0" xfId="0" applyFont="1" applyBorder="1"/>
    <xf numFmtId="3" fontId="10" fillId="0" borderId="10" xfId="0" applyNumberFormat="1" applyFont="1" applyBorder="1"/>
    <xf numFmtId="2" fontId="2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2" fontId="0" fillId="0" borderId="5" xfId="0" applyNumberFormat="1" applyFon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1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7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1" fillId="0" borderId="0" xfId="0" applyNumberFormat="1" applyFont="1" applyBorder="1" applyAlignment="1">
      <alignment horizontal="right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166" fontId="22" fillId="3" borderId="5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23" fillId="0" borderId="14" xfId="0" applyFont="1" applyBorder="1" applyAlignment="1"/>
    <xf numFmtId="4" fontId="22" fillId="3" borderId="15" xfId="0" applyNumberFormat="1" applyFont="1" applyFill="1" applyBorder="1" applyAlignment="1">
      <alignment horizontal="right"/>
    </xf>
    <xf numFmtId="4" fontId="24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2" fontId="20" fillId="3" borderId="5" xfId="0" applyNumberFormat="1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right"/>
    </xf>
    <xf numFmtId="0" fontId="22" fillId="0" borderId="5" xfId="0" applyFont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4" fontId="22" fillId="3" borderId="5" xfId="0" applyNumberFormat="1" applyFont="1" applyFill="1" applyBorder="1" applyAlignment="1"/>
    <xf numFmtId="4" fontId="22" fillId="3" borderId="5" xfId="0" applyNumberFormat="1" applyFont="1" applyFill="1" applyBorder="1" applyAlignment="1">
      <alignment horizontal="center" vertical="center"/>
    </xf>
    <xf numFmtId="4" fontId="24" fillId="3" borderId="16" xfId="0" applyNumberFormat="1" applyFont="1" applyFill="1" applyBorder="1" applyAlignment="1">
      <alignment horizontal="right" vertical="center"/>
    </xf>
    <xf numFmtId="0" fontId="0" fillId="0" borderId="0" xfId="0" applyFont="1" applyAlignment="1"/>
    <xf numFmtId="4" fontId="25" fillId="3" borderId="0" xfId="0" applyNumberFormat="1" applyFont="1" applyFill="1" applyBorder="1" applyAlignment="1">
      <alignment horizontal="left"/>
    </xf>
    <xf numFmtId="0" fontId="0" fillId="0" borderId="0" xfId="0" applyAlignment="1"/>
    <xf numFmtId="165" fontId="10" fillId="0" borderId="6" xfId="0" applyNumberFormat="1" applyFont="1" applyBorder="1" applyAlignment="1">
      <alignment horizontal="center" vertical="center"/>
    </xf>
    <xf numFmtId="0" fontId="16" fillId="3" borderId="0" xfId="0" applyFont="1" applyFill="1" applyBorder="1" applyAlignment="1">
      <alignment horizontal="center"/>
    </xf>
    <xf numFmtId="2" fontId="26" fillId="0" borderId="5" xfId="0" applyNumberFormat="1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right"/>
    </xf>
    <xf numFmtId="0" fontId="26" fillId="3" borderId="5" xfId="0" applyFont="1" applyFill="1" applyBorder="1" applyAlignment="1">
      <alignment horizontal="center"/>
    </xf>
    <xf numFmtId="2" fontId="26" fillId="3" borderId="5" xfId="0" applyNumberFormat="1" applyFont="1" applyFill="1" applyBorder="1" applyAlignment="1">
      <alignment horizontal="center" vertical="center"/>
    </xf>
    <xf numFmtId="165" fontId="17" fillId="0" borderId="5" xfId="0" applyNumberFormat="1" applyFont="1" applyBorder="1" applyAlignment="1">
      <alignment horizontal="center" vertical="center"/>
    </xf>
    <xf numFmtId="2" fontId="25" fillId="3" borderId="5" xfId="0" applyNumberFormat="1" applyFont="1" applyFill="1" applyBorder="1" applyAlignment="1">
      <alignment horizontal="right" vertical="center"/>
    </xf>
    <xf numFmtId="0" fontId="26" fillId="0" borderId="5" xfId="0" applyFont="1" applyFill="1" applyBorder="1" applyAlignment="1">
      <alignment horizontal="center"/>
    </xf>
    <xf numFmtId="0" fontId="26" fillId="0" borderId="5" xfId="0" applyFont="1" applyBorder="1" applyAlignment="1">
      <alignment horizontal="center"/>
    </xf>
    <xf numFmtId="2" fontId="26" fillId="0" borderId="5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2" fontId="28" fillId="0" borderId="5" xfId="0" applyNumberFormat="1" applyFont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4" fontId="26" fillId="3" borderId="6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165" fontId="17" fillId="0" borderId="6" xfId="0" applyNumberFormat="1" applyFont="1" applyBorder="1" applyAlignment="1">
      <alignment horizontal="center" vertical="center"/>
    </xf>
    <xf numFmtId="0" fontId="27" fillId="0" borderId="5" xfId="0" applyFont="1" applyFill="1" applyBorder="1" applyAlignment="1">
      <alignment horizontal="right"/>
    </xf>
    <xf numFmtId="0" fontId="27" fillId="0" borderId="5" xfId="0" applyFont="1" applyBorder="1" applyAlignment="1">
      <alignment horizontal="right"/>
    </xf>
    <xf numFmtId="0" fontId="29" fillId="0" borderId="5" xfId="0" applyFont="1" applyBorder="1" applyAlignment="1">
      <alignment horizontal="right" wrapText="1"/>
    </xf>
    <xf numFmtId="0" fontId="29" fillId="3" borderId="5" xfId="0" applyFont="1" applyFill="1" applyBorder="1" applyAlignment="1">
      <alignment horizontal="right" vertical="center" wrapText="1"/>
    </xf>
    <xf numFmtId="164" fontId="5" fillId="3" borderId="6" xfId="1" applyFont="1" applyFill="1" applyBorder="1" applyAlignment="1">
      <alignment horizontal="right" vertical="center" wrapText="1"/>
    </xf>
    <xf numFmtId="3" fontId="10" fillId="0" borderId="4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24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left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8"/>
  <sheetViews>
    <sheetView tabSelected="1" topLeftCell="A31" workbookViewId="0">
      <selection activeCell="H34" sqref="H34:R38"/>
    </sheetView>
  </sheetViews>
  <sheetFormatPr defaultRowHeight="15"/>
  <cols>
    <col min="1" max="1" width="3.85546875" customWidth="1"/>
    <col min="2" max="2" width="40" customWidth="1"/>
    <col min="3" max="3" width="6.42578125" customWidth="1"/>
    <col min="4" max="4" width="9.5703125" customWidth="1"/>
    <col min="5" max="5" width="8.28515625" customWidth="1"/>
    <col min="6" max="6" width="10.140625" customWidth="1"/>
    <col min="7" max="7" width="13.5703125" customWidth="1"/>
  </cols>
  <sheetData>
    <row r="1" spans="1:7">
      <c r="E1" s="146" t="s">
        <v>15</v>
      </c>
      <c r="F1" s="146"/>
    </row>
    <row r="2" spans="1:7">
      <c r="E2" s="146" t="s">
        <v>61</v>
      </c>
      <c r="F2" s="146"/>
      <c r="G2" s="147"/>
    </row>
    <row r="3" spans="1:7">
      <c r="E3" s="146" t="s">
        <v>16</v>
      </c>
      <c r="F3" s="146"/>
      <c r="G3" s="147"/>
    </row>
    <row r="5" spans="1:7">
      <c r="A5" s="146" t="s">
        <v>17</v>
      </c>
      <c r="B5" s="146"/>
      <c r="C5" s="146"/>
      <c r="D5" s="146"/>
      <c r="E5" s="146"/>
      <c r="F5" s="146"/>
    </row>
    <row r="6" spans="1:7">
      <c r="A6" s="146" t="s">
        <v>107</v>
      </c>
      <c r="B6" s="146"/>
      <c r="C6" s="146"/>
      <c r="D6" s="146"/>
      <c r="E6" s="146"/>
      <c r="F6" s="146"/>
    </row>
    <row r="7" spans="1:7" ht="14.25" customHeight="1">
      <c r="A7" s="43"/>
      <c r="B7" s="43"/>
      <c r="C7" s="43"/>
      <c r="D7" s="43"/>
      <c r="E7" s="43"/>
      <c r="F7" s="43"/>
    </row>
    <row r="8" spans="1:7" ht="15.75" customHeight="1">
      <c r="A8" s="1"/>
      <c r="B8" s="2" t="s">
        <v>18</v>
      </c>
      <c r="C8" s="3"/>
      <c r="D8" s="15" t="e">
        <f>#REF!+#REF!</f>
        <v>#REF!</v>
      </c>
      <c r="E8" s="4"/>
      <c r="F8" s="4"/>
      <c r="G8" s="45">
        <v>15.4</v>
      </c>
    </row>
    <row r="9" spans="1:7" ht="13.5" customHeight="1">
      <c r="A9" s="1"/>
      <c r="B9" s="44" t="s">
        <v>48</v>
      </c>
      <c r="C9" s="5"/>
      <c r="D9" s="16"/>
      <c r="E9" s="6"/>
      <c r="F9" s="6"/>
      <c r="G9" s="46">
        <v>5783.3</v>
      </c>
    </row>
    <row r="10" spans="1:7" ht="15" customHeight="1">
      <c r="A10" s="1"/>
      <c r="B10" s="44" t="s">
        <v>124</v>
      </c>
      <c r="C10" s="5"/>
      <c r="D10" s="16"/>
      <c r="E10" s="6"/>
      <c r="F10" s="6"/>
      <c r="G10" s="62">
        <v>277598.40000000002</v>
      </c>
    </row>
    <row r="11" spans="1:7">
      <c r="A11" s="1"/>
      <c r="B11" s="44" t="s">
        <v>19</v>
      </c>
      <c r="C11" s="5"/>
      <c r="D11" s="16"/>
      <c r="E11" s="6"/>
      <c r="F11" s="6"/>
      <c r="G11" s="62">
        <v>1180320.22</v>
      </c>
    </row>
    <row r="12" spans="1:7">
      <c r="A12" s="1"/>
      <c r="B12" s="44" t="s">
        <v>20</v>
      </c>
      <c r="C12" s="5"/>
      <c r="D12" s="16"/>
      <c r="E12" s="6"/>
      <c r="F12" s="6"/>
      <c r="G12" s="62">
        <v>1115622.6599999999</v>
      </c>
    </row>
    <row r="13" spans="1:7">
      <c r="A13" s="1"/>
      <c r="B13" s="44" t="s">
        <v>129</v>
      </c>
      <c r="C13" s="5"/>
      <c r="D13" s="16"/>
      <c r="E13" s="6"/>
      <c r="F13" s="6"/>
      <c r="G13" s="57">
        <f>G11-G12+G10</f>
        <v>342295.96000000008</v>
      </c>
    </row>
    <row r="14" spans="1:7" ht="14.25" customHeight="1">
      <c r="A14" s="7"/>
      <c r="B14" s="18" t="s">
        <v>0</v>
      </c>
      <c r="C14" s="4"/>
      <c r="D14" s="17">
        <v>331.7</v>
      </c>
      <c r="E14" s="8"/>
      <c r="F14" s="42"/>
      <c r="G14" s="46">
        <v>532.5</v>
      </c>
    </row>
    <row r="15" spans="1:7" ht="17.25" customHeight="1" thickBot="1">
      <c r="A15" s="7"/>
      <c r="B15" s="13" t="s">
        <v>14</v>
      </c>
      <c r="C15" s="4"/>
      <c r="D15" s="14"/>
      <c r="E15" s="14"/>
      <c r="F15" s="9"/>
      <c r="G15" s="47">
        <v>12</v>
      </c>
    </row>
    <row r="16" spans="1:7" ht="15" customHeight="1">
      <c r="A16" s="149" t="s">
        <v>1</v>
      </c>
      <c r="B16" s="151" t="s">
        <v>2</v>
      </c>
      <c r="C16" s="153" t="s">
        <v>21</v>
      </c>
      <c r="D16" s="148" t="s">
        <v>23</v>
      </c>
      <c r="E16" s="144" t="s">
        <v>22</v>
      </c>
      <c r="F16" s="148" t="s">
        <v>24</v>
      </c>
      <c r="G16" s="48" t="s">
        <v>25</v>
      </c>
    </row>
    <row r="17" spans="1:7">
      <c r="A17" s="150"/>
      <c r="B17" s="152"/>
      <c r="C17" s="144"/>
      <c r="D17" s="148"/>
      <c r="E17" s="145"/>
      <c r="F17" s="148"/>
      <c r="G17" s="48" t="s">
        <v>26</v>
      </c>
    </row>
    <row r="18" spans="1:7" ht="25.5">
      <c r="A18" s="36">
        <v>1</v>
      </c>
      <c r="B18" s="49" t="s">
        <v>3</v>
      </c>
      <c r="C18" s="28"/>
      <c r="D18" s="29"/>
      <c r="E18" s="30"/>
      <c r="F18" s="56"/>
      <c r="G18" s="78"/>
    </row>
    <row r="19" spans="1:7" ht="14.25" customHeight="1">
      <c r="A19" s="37"/>
      <c r="B19" s="54" t="s">
        <v>28</v>
      </c>
      <c r="C19" s="28" t="s">
        <v>27</v>
      </c>
      <c r="D19" s="29">
        <v>5783.3</v>
      </c>
      <c r="E19" s="61">
        <v>2.9</v>
      </c>
      <c r="F19" s="59">
        <v>12</v>
      </c>
      <c r="G19" s="80">
        <v>201258.84</v>
      </c>
    </row>
    <row r="20" spans="1:7" ht="25.5" customHeight="1">
      <c r="A20" s="38" t="s">
        <v>4</v>
      </c>
      <c r="B20" s="50" t="s">
        <v>29</v>
      </c>
      <c r="C20" s="32"/>
      <c r="D20" s="29"/>
      <c r="E20" s="61"/>
      <c r="F20" s="59"/>
      <c r="G20" s="80">
        <v>66296.906400000007</v>
      </c>
    </row>
    <row r="21" spans="1:7" ht="18" customHeight="1">
      <c r="A21" s="38"/>
      <c r="B21" s="55" t="s">
        <v>30</v>
      </c>
      <c r="C21" s="32" t="s">
        <v>46</v>
      </c>
      <c r="D21" s="59">
        <v>258</v>
      </c>
      <c r="E21" s="61">
        <v>7</v>
      </c>
      <c r="F21" s="59">
        <v>12</v>
      </c>
      <c r="G21" s="79">
        <v>21672</v>
      </c>
    </row>
    <row r="22" spans="1:7" ht="18.75" customHeight="1">
      <c r="A22" s="38"/>
      <c r="B22" s="55" t="s">
        <v>31</v>
      </c>
      <c r="C22" s="32" t="s">
        <v>47</v>
      </c>
      <c r="D22" s="75">
        <v>1115622.6599999999</v>
      </c>
      <c r="E22" s="61">
        <v>0.04</v>
      </c>
      <c r="F22" s="60">
        <v>1</v>
      </c>
      <c r="G22" s="79">
        <v>44624.9064</v>
      </c>
    </row>
    <row r="23" spans="1:7" ht="18.75" customHeight="1">
      <c r="A23" s="38" t="s">
        <v>5</v>
      </c>
      <c r="B23" s="51" t="s">
        <v>32</v>
      </c>
      <c r="C23" s="58"/>
      <c r="D23" s="29"/>
      <c r="E23" s="61"/>
      <c r="F23" s="60"/>
      <c r="G23" s="80">
        <v>86882.187080000003</v>
      </c>
    </row>
    <row r="24" spans="1:7" ht="20.25" customHeight="1">
      <c r="A24" s="38"/>
      <c r="B24" s="137" t="s">
        <v>108</v>
      </c>
      <c r="C24" s="128" t="s">
        <v>27</v>
      </c>
      <c r="D24" s="128">
        <v>15</v>
      </c>
      <c r="E24" s="122">
        <v>40</v>
      </c>
      <c r="F24" s="60">
        <v>1</v>
      </c>
      <c r="G24" s="79">
        <v>600</v>
      </c>
    </row>
    <row r="25" spans="1:7" ht="20.25" customHeight="1">
      <c r="A25" s="38"/>
      <c r="B25" s="137" t="s">
        <v>109</v>
      </c>
      <c r="C25" s="128" t="s">
        <v>27</v>
      </c>
      <c r="D25" s="128">
        <v>54</v>
      </c>
      <c r="E25" s="122">
        <v>700.36</v>
      </c>
      <c r="F25" s="60">
        <v>1</v>
      </c>
      <c r="G25" s="79">
        <v>37819.440000000002</v>
      </c>
    </row>
    <row r="26" spans="1:7" ht="20.25" customHeight="1">
      <c r="A26" s="38"/>
      <c r="B26" s="123" t="s">
        <v>110</v>
      </c>
      <c r="C26" s="124" t="s">
        <v>27</v>
      </c>
      <c r="D26" s="124">
        <v>2.5</v>
      </c>
      <c r="E26" s="125">
        <v>244.27199999999999</v>
      </c>
      <c r="F26" s="60">
        <v>1</v>
      </c>
      <c r="G26" s="79">
        <v>610.67999999999995</v>
      </c>
    </row>
    <row r="27" spans="1:7" ht="20.25" customHeight="1">
      <c r="A27" s="38"/>
      <c r="B27" s="123" t="s">
        <v>110</v>
      </c>
      <c r="C27" s="124" t="s">
        <v>27</v>
      </c>
      <c r="D27" s="124">
        <v>4.4000000000000004</v>
      </c>
      <c r="E27" s="125">
        <v>244.27199999999999</v>
      </c>
      <c r="F27" s="60">
        <v>1</v>
      </c>
      <c r="G27" s="79">
        <v>1074.7968000000001</v>
      </c>
    </row>
    <row r="28" spans="1:7" ht="20.25" customHeight="1">
      <c r="A28" s="38"/>
      <c r="B28" s="138" t="s">
        <v>111</v>
      </c>
      <c r="C28" s="129" t="s">
        <v>112</v>
      </c>
      <c r="D28" s="129">
        <v>0.79</v>
      </c>
      <c r="E28" s="130">
        <v>739.93200000000002</v>
      </c>
      <c r="F28" s="60">
        <v>1</v>
      </c>
      <c r="G28" s="79">
        <v>584.54628000000002</v>
      </c>
    </row>
    <row r="29" spans="1:7" ht="28.5" customHeight="1">
      <c r="A29" s="38"/>
      <c r="B29" s="139" t="s">
        <v>113</v>
      </c>
      <c r="C29" s="131" t="s">
        <v>27</v>
      </c>
      <c r="D29" s="131">
        <v>1</v>
      </c>
      <c r="E29" s="132">
        <v>1065.7639999999999</v>
      </c>
      <c r="F29" s="60">
        <v>1</v>
      </c>
      <c r="G29" s="79">
        <v>1065.7639999999999</v>
      </c>
    </row>
    <row r="30" spans="1:7" ht="31.5" customHeight="1">
      <c r="A30" s="38"/>
      <c r="B30" s="140" t="s">
        <v>116</v>
      </c>
      <c r="C30" s="133" t="s">
        <v>105</v>
      </c>
      <c r="D30" s="133">
        <v>1</v>
      </c>
      <c r="E30" s="134">
        <v>7210</v>
      </c>
      <c r="F30" s="60">
        <v>2</v>
      </c>
      <c r="G30" s="79">
        <v>14420</v>
      </c>
    </row>
    <row r="31" spans="1:7" ht="22.5" customHeight="1">
      <c r="A31" s="38"/>
      <c r="B31" s="138" t="s">
        <v>115</v>
      </c>
      <c r="C31" s="129" t="s">
        <v>105</v>
      </c>
      <c r="D31" s="129">
        <v>1</v>
      </c>
      <c r="E31" s="130">
        <v>3156.96</v>
      </c>
      <c r="F31" s="60">
        <v>1</v>
      </c>
      <c r="G31" s="81">
        <v>3156.96</v>
      </c>
    </row>
    <row r="32" spans="1:7" ht="15.75" customHeight="1">
      <c r="A32" s="38"/>
      <c r="B32" s="141" t="s">
        <v>119</v>
      </c>
      <c r="C32" s="136" t="s">
        <v>120</v>
      </c>
      <c r="D32" s="61">
        <v>290</v>
      </c>
      <c r="E32" s="61">
        <v>95</v>
      </c>
      <c r="F32" s="60">
        <v>1</v>
      </c>
      <c r="G32" s="81">
        <v>27550</v>
      </c>
    </row>
    <row r="33" spans="1:7" ht="25.5" customHeight="1">
      <c r="A33" s="38" t="s">
        <v>6</v>
      </c>
      <c r="B33" s="50" t="s">
        <v>37</v>
      </c>
      <c r="C33" s="32"/>
      <c r="D33" s="29"/>
      <c r="E33" s="61"/>
      <c r="F33" s="60"/>
      <c r="G33" s="80">
        <v>184891.97999999998</v>
      </c>
    </row>
    <row r="34" spans="1:7" ht="15.75" customHeight="1">
      <c r="A34" s="39"/>
      <c r="B34" s="53" t="s">
        <v>33</v>
      </c>
      <c r="C34" s="58" t="s">
        <v>49</v>
      </c>
      <c r="D34" s="59">
        <v>1</v>
      </c>
      <c r="E34" s="61" t="s">
        <v>56</v>
      </c>
      <c r="F34" s="59">
        <v>12</v>
      </c>
      <c r="G34" s="79">
        <v>10558.24</v>
      </c>
    </row>
    <row r="35" spans="1:7" ht="15.75" customHeight="1">
      <c r="A35" s="39"/>
      <c r="B35" s="53" t="s">
        <v>34</v>
      </c>
      <c r="C35" s="58" t="s">
        <v>49</v>
      </c>
      <c r="D35" s="59">
        <v>1</v>
      </c>
      <c r="E35" s="61" t="s">
        <v>56</v>
      </c>
      <c r="F35" s="59">
        <v>12</v>
      </c>
      <c r="G35" s="79">
        <v>143597.06</v>
      </c>
    </row>
    <row r="36" spans="1:7" ht="13.5" customHeight="1">
      <c r="A36" s="39"/>
      <c r="B36" s="53" t="s">
        <v>35</v>
      </c>
      <c r="C36" s="58" t="s">
        <v>49</v>
      </c>
      <c r="D36" s="59">
        <v>1</v>
      </c>
      <c r="E36" s="61" t="s">
        <v>56</v>
      </c>
      <c r="F36" s="59">
        <v>12</v>
      </c>
      <c r="G36" s="79">
        <v>8997.119999999999</v>
      </c>
    </row>
    <row r="37" spans="1:7" ht="13.5" customHeight="1">
      <c r="A37" s="39"/>
      <c r="B37" s="53" t="s">
        <v>36</v>
      </c>
      <c r="C37" s="58" t="s">
        <v>49</v>
      </c>
      <c r="D37" s="59">
        <v>1</v>
      </c>
      <c r="E37" s="61" t="s">
        <v>56</v>
      </c>
      <c r="F37" s="59">
        <v>12</v>
      </c>
      <c r="G37" s="79">
        <v>8997.119999999999</v>
      </c>
    </row>
    <row r="38" spans="1:7" ht="15" customHeight="1">
      <c r="A38" s="39"/>
      <c r="B38" s="53" t="s">
        <v>13</v>
      </c>
      <c r="C38" s="58" t="s">
        <v>49</v>
      </c>
      <c r="D38" s="59">
        <v>1</v>
      </c>
      <c r="E38" s="61" t="s">
        <v>56</v>
      </c>
      <c r="F38" s="59">
        <v>12</v>
      </c>
      <c r="G38" s="79">
        <v>12742.439999999999</v>
      </c>
    </row>
    <row r="39" spans="1:7" ht="18.75" customHeight="1">
      <c r="A39" s="73" t="s">
        <v>8</v>
      </c>
      <c r="B39" s="52" t="s">
        <v>12</v>
      </c>
      <c r="C39" s="58" t="s">
        <v>49</v>
      </c>
      <c r="D39" s="29">
        <v>5783.3</v>
      </c>
      <c r="E39" s="120">
        <v>0.78</v>
      </c>
      <c r="F39" s="59">
        <v>12</v>
      </c>
      <c r="G39" s="80">
        <v>54131.688000000002</v>
      </c>
    </row>
    <row r="40" spans="1:7" ht="21" customHeight="1">
      <c r="A40" s="73" t="s">
        <v>9</v>
      </c>
      <c r="B40" s="52" t="s">
        <v>101</v>
      </c>
      <c r="C40" s="58" t="s">
        <v>49</v>
      </c>
      <c r="D40" s="29">
        <v>1</v>
      </c>
      <c r="E40" s="61">
        <f>G40</f>
        <v>74211.87</v>
      </c>
      <c r="F40" s="60">
        <v>1</v>
      </c>
      <c r="G40" s="80">
        <v>74211.87</v>
      </c>
    </row>
    <row r="41" spans="1:7" ht="15" customHeight="1">
      <c r="A41" s="73" t="s">
        <v>52</v>
      </c>
      <c r="B41" s="52" t="s">
        <v>38</v>
      </c>
      <c r="C41" s="126" t="s">
        <v>105</v>
      </c>
      <c r="D41" s="59">
        <v>144</v>
      </c>
      <c r="E41" s="61">
        <v>13.68</v>
      </c>
      <c r="F41" s="60">
        <v>2</v>
      </c>
      <c r="G41" s="127">
        <v>3939.84</v>
      </c>
    </row>
    <row r="42" spans="1:7" ht="15" customHeight="1">
      <c r="A42" s="73" t="s">
        <v>54</v>
      </c>
      <c r="B42" s="64" t="s">
        <v>39</v>
      </c>
      <c r="C42" s="58" t="s">
        <v>49</v>
      </c>
      <c r="D42" s="29">
        <v>5783.3</v>
      </c>
      <c r="E42" s="61">
        <v>0.13</v>
      </c>
      <c r="F42" s="59">
        <v>12</v>
      </c>
      <c r="G42" s="80">
        <v>9021.9480000000003</v>
      </c>
    </row>
    <row r="43" spans="1:7" ht="15.75" customHeight="1">
      <c r="A43" s="73" t="s">
        <v>10</v>
      </c>
      <c r="B43" s="52" t="s">
        <v>7</v>
      </c>
      <c r="C43" s="32"/>
      <c r="D43" s="29"/>
      <c r="E43" s="61"/>
      <c r="F43" s="60"/>
      <c r="G43" s="80"/>
    </row>
    <row r="44" spans="1:7" ht="13.5" customHeight="1">
      <c r="A44" s="73"/>
      <c r="B44" s="53" t="s">
        <v>57</v>
      </c>
      <c r="C44" s="32" t="s">
        <v>27</v>
      </c>
      <c r="D44" s="29">
        <v>532.5</v>
      </c>
      <c r="E44" s="61">
        <v>13.03</v>
      </c>
      <c r="F44" s="59">
        <v>12</v>
      </c>
      <c r="G44" s="80">
        <v>83261.7</v>
      </c>
    </row>
    <row r="45" spans="1:7" ht="15" customHeight="1">
      <c r="A45" s="74" t="s">
        <v>11</v>
      </c>
      <c r="B45" s="65" t="s">
        <v>53</v>
      </c>
      <c r="C45" s="28"/>
      <c r="D45" s="29"/>
      <c r="E45" s="61"/>
      <c r="F45" s="60"/>
      <c r="G45" s="80">
        <v>249004.40000000002</v>
      </c>
    </row>
    <row r="46" spans="1:7" ht="22.5" customHeight="1">
      <c r="A46" s="37"/>
      <c r="B46" s="53" t="s">
        <v>40</v>
      </c>
      <c r="C46" s="32"/>
      <c r="D46" s="29">
        <v>1503</v>
      </c>
      <c r="E46" s="61">
        <v>5.4</v>
      </c>
      <c r="F46" s="59">
        <v>11</v>
      </c>
      <c r="G46" s="79">
        <v>89278.200000000012</v>
      </c>
    </row>
    <row r="47" spans="1:7" ht="22.5" customHeight="1">
      <c r="A47" s="69"/>
      <c r="B47" s="135" t="s">
        <v>40</v>
      </c>
      <c r="C47" s="28" t="s">
        <v>121</v>
      </c>
      <c r="D47" s="29">
        <v>1503</v>
      </c>
      <c r="E47" s="61">
        <v>6.2</v>
      </c>
      <c r="F47" s="142">
        <v>1</v>
      </c>
      <c r="G47" s="79">
        <v>9318.6</v>
      </c>
    </row>
    <row r="48" spans="1:7" ht="17.25" customHeight="1">
      <c r="A48" s="70"/>
      <c r="B48" s="54" t="s">
        <v>50</v>
      </c>
      <c r="C48" s="32" t="s">
        <v>46</v>
      </c>
      <c r="D48" s="59">
        <v>1</v>
      </c>
      <c r="E48" s="29">
        <v>800</v>
      </c>
      <c r="F48" s="60">
        <v>12</v>
      </c>
      <c r="G48" s="82">
        <v>9600</v>
      </c>
    </row>
    <row r="49" spans="1:7" ht="16.5" customHeight="1">
      <c r="A49" s="70"/>
      <c r="B49" s="54" t="s">
        <v>122</v>
      </c>
      <c r="C49" s="32" t="s">
        <v>102</v>
      </c>
      <c r="D49" s="59">
        <v>3</v>
      </c>
      <c r="E49" s="29">
        <v>2200</v>
      </c>
      <c r="F49" s="60">
        <v>1</v>
      </c>
      <c r="G49" s="79">
        <v>6600</v>
      </c>
    </row>
    <row r="50" spans="1:7" ht="30" customHeight="1">
      <c r="A50" s="70"/>
      <c r="B50" s="54" t="s">
        <v>62</v>
      </c>
      <c r="C50" s="32" t="s">
        <v>27</v>
      </c>
      <c r="D50" s="29">
        <v>3151</v>
      </c>
      <c r="E50" s="29">
        <v>2.2000000000000002</v>
      </c>
      <c r="F50" s="60">
        <v>8</v>
      </c>
      <c r="G50" s="79">
        <v>55457.600000000006</v>
      </c>
    </row>
    <row r="51" spans="1:7" ht="16.5" customHeight="1">
      <c r="A51" s="70"/>
      <c r="B51" s="54" t="s">
        <v>58</v>
      </c>
      <c r="C51" s="32" t="s">
        <v>27</v>
      </c>
      <c r="D51" s="29">
        <v>2000</v>
      </c>
      <c r="E51" s="29">
        <v>3.4</v>
      </c>
      <c r="F51" s="60">
        <v>3</v>
      </c>
      <c r="G51" s="79">
        <v>20400</v>
      </c>
    </row>
    <row r="52" spans="1:7" ht="16.5" customHeight="1">
      <c r="A52" s="70"/>
      <c r="B52" s="54" t="s">
        <v>114</v>
      </c>
      <c r="C52" s="126" t="s">
        <v>49</v>
      </c>
      <c r="D52" s="29">
        <v>1</v>
      </c>
      <c r="E52" s="29">
        <v>3600</v>
      </c>
      <c r="F52" s="60">
        <v>1</v>
      </c>
      <c r="G52" s="79">
        <v>3600</v>
      </c>
    </row>
    <row r="53" spans="1:7" ht="16.5" customHeight="1">
      <c r="A53" s="70"/>
      <c r="B53" s="53" t="s">
        <v>123</v>
      </c>
      <c r="C53" s="28" t="s">
        <v>117</v>
      </c>
      <c r="D53" s="29">
        <v>4.5</v>
      </c>
      <c r="E53" s="29">
        <v>3500</v>
      </c>
      <c r="F53" s="60">
        <v>1</v>
      </c>
      <c r="G53" s="79">
        <v>15750</v>
      </c>
    </row>
    <row r="54" spans="1:7" ht="16.5" customHeight="1">
      <c r="A54" s="70"/>
      <c r="B54" s="53" t="s">
        <v>118</v>
      </c>
      <c r="C54" s="28" t="s">
        <v>49</v>
      </c>
      <c r="D54" s="29">
        <v>1</v>
      </c>
      <c r="E54" s="29">
        <v>1560</v>
      </c>
      <c r="F54" s="60">
        <v>4</v>
      </c>
      <c r="G54" s="79">
        <v>6240</v>
      </c>
    </row>
    <row r="55" spans="1:7" ht="16.5" customHeight="1">
      <c r="A55" s="70"/>
      <c r="B55" s="53" t="s">
        <v>103</v>
      </c>
      <c r="C55" s="28" t="s">
        <v>104</v>
      </c>
      <c r="D55" s="29">
        <v>18</v>
      </c>
      <c r="E55" s="29">
        <v>1820</v>
      </c>
      <c r="F55" s="60">
        <v>1</v>
      </c>
      <c r="G55" s="79">
        <v>32760</v>
      </c>
    </row>
    <row r="56" spans="1:7" ht="27.75" customHeight="1">
      <c r="A56" s="71"/>
      <c r="B56" s="72" t="s">
        <v>41</v>
      </c>
      <c r="C56" s="33"/>
      <c r="D56" s="33"/>
      <c r="E56" s="33"/>
      <c r="F56" s="33"/>
      <c r="G56" s="66">
        <v>1012901.3594799999</v>
      </c>
    </row>
    <row r="57" spans="1:7">
      <c r="A57" s="12"/>
      <c r="B57" s="41" t="s">
        <v>43</v>
      </c>
      <c r="C57" s="34" t="s">
        <v>51</v>
      </c>
      <c r="D57" s="63">
        <v>3759.44</v>
      </c>
      <c r="E57" s="63">
        <v>0.74</v>
      </c>
      <c r="F57" s="59">
        <v>12</v>
      </c>
      <c r="G57" s="31">
        <v>52357.08</v>
      </c>
    </row>
    <row r="58" spans="1:7">
      <c r="A58" s="12"/>
      <c r="B58" s="40" t="s">
        <v>42</v>
      </c>
      <c r="C58" s="34"/>
      <c r="D58" s="29">
        <v>289.45999999999998</v>
      </c>
      <c r="E58" s="63">
        <v>0.06</v>
      </c>
      <c r="F58" s="59">
        <v>12</v>
      </c>
      <c r="G58" s="31">
        <v>6757.16</v>
      </c>
    </row>
    <row r="59" spans="1:7">
      <c r="A59" s="12"/>
      <c r="B59" s="40" t="s">
        <v>44</v>
      </c>
      <c r="C59" s="34"/>
      <c r="D59" s="29">
        <v>1272.3599999999999</v>
      </c>
      <c r="E59" s="63">
        <v>0.25</v>
      </c>
      <c r="F59" s="59">
        <v>12</v>
      </c>
      <c r="G59" s="31">
        <v>19510.86</v>
      </c>
    </row>
    <row r="60" spans="1:7">
      <c r="A60" s="12"/>
      <c r="B60" s="12" t="s">
        <v>55</v>
      </c>
      <c r="C60" s="35"/>
      <c r="D60" s="11"/>
      <c r="E60" s="35"/>
      <c r="F60" s="35"/>
      <c r="G60" s="143">
        <v>1091526.45948</v>
      </c>
    </row>
    <row r="61" spans="1:7">
      <c r="A61" s="12"/>
      <c r="B61" s="19" t="s">
        <v>59</v>
      </c>
      <c r="C61" s="35"/>
      <c r="D61" s="11"/>
      <c r="E61" s="35"/>
      <c r="F61" s="35"/>
      <c r="G61" s="30"/>
    </row>
    <row r="62" spans="1:7">
      <c r="B62" s="20" t="s">
        <v>45</v>
      </c>
      <c r="C62" s="21"/>
      <c r="D62" s="21"/>
      <c r="E62" s="22"/>
      <c r="F62" s="23"/>
      <c r="G62" s="75">
        <v>1115622.6599999999</v>
      </c>
    </row>
    <row r="63" spans="1:7">
      <c r="B63" s="121" t="s">
        <v>106</v>
      </c>
      <c r="C63" s="76"/>
      <c r="D63" s="76"/>
      <c r="E63" s="76"/>
      <c r="F63" s="77"/>
      <c r="G63" s="31">
        <v>313681.77</v>
      </c>
    </row>
    <row r="64" spans="1:7">
      <c r="B64" s="24" t="s">
        <v>126</v>
      </c>
      <c r="C64" s="25"/>
      <c r="D64" s="25"/>
      <c r="E64" s="26"/>
      <c r="F64" s="27"/>
      <c r="G64" s="31">
        <v>1091526.44</v>
      </c>
    </row>
    <row r="65" spans="1:7">
      <c r="A65" s="10"/>
      <c r="B65" s="121" t="s">
        <v>125</v>
      </c>
      <c r="C65" s="67"/>
      <c r="D65" s="67"/>
      <c r="E65" s="67"/>
      <c r="F65" s="67"/>
      <c r="G65" s="68">
        <v>289585.55000000005</v>
      </c>
    </row>
    <row r="66" spans="1:7">
      <c r="C66" s="11"/>
      <c r="D66" s="11"/>
      <c r="E66" s="11"/>
      <c r="F66" s="11"/>
    </row>
    <row r="68" spans="1:7">
      <c r="B68" t="s">
        <v>60</v>
      </c>
    </row>
  </sheetData>
  <mergeCells count="11">
    <mergeCell ref="E16:E17"/>
    <mergeCell ref="E2:G2"/>
    <mergeCell ref="E3:G3"/>
    <mergeCell ref="E1:F1"/>
    <mergeCell ref="A5:F5"/>
    <mergeCell ref="A6:F6"/>
    <mergeCell ref="F16:F17"/>
    <mergeCell ref="A16:A17"/>
    <mergeCell ref="B16:B17"/>
    <mergeCell ref="C16:C17"/>
    <mergeCell ref="D16:D17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topLeftCell="A4" workbookViewId="0">
      <selection activeCell="H20" sqref="H20"/>
    </sheetView>
  </sheetViews>
  <sheetFormatPr defaultRowHeight="15"/>
  <cols>
    <col min="1" max="1" width="3.42578125" style="119" customWidth="1"/>
    <col min="2" max="2" width="25.7109375" style="119" customWidth="1"/>
    <col min="3" max="3" width="30.140625" style="119" customWidth="1"/>
    <col min="4" max="4" width="10.28515625" style="119" customWidth="1"/>
    <col min="5" max="5" width="8" style="119" customWidth="1"/>
    <col min="6" max="6" width="12" style="119" customWidth="1"/>
    <col min="7" max="7" width="4.42578125" style="119" customWidth="1"/>
    <col min="8" max="9" width="13.28515625" style="119" bestFit="1" customWidth="1"/>
    <col min="10" max="16384" width="9.140625" style="119"/>
  </cols>
  <sheetData>
    <row r="1" spans="1:9" ht="18" customHeight="1">
      <c r="D1" t="s">
        <v>15</v>
      </c>
      <c r="E1"/>
      <c r="F1"/>
    </row>
    <row r="2" spans="1:9" ht="18" customHeight="1">
      <c r="D2" t="s">
        <v>63</v>
      </c>
      <c r="E2"/>
      <c r="F2"/>
    </row>
    <row r="3" spans="1:9" ht="19.5" customHeight="1">
      <c r="D3" t="s">
        <v>64</v>
      </c>
      <c r="E3"/>
      <c r="F3"/>
    </row>
    <row r="4" spans="1:9" ht="29.25" customHeight="1">
      <c r="B4" s="155" t="s">
        <v>127</v>
      </c>
      <c r="C4" s="155"/>
      <c r="D4" s="155"/>
      <c r="E4" s="155"/>
      <c r="F4" s="155"/>
    </row>
    <row r="5" spans="1:9" ht="15.75" customHeight="1">
      <c r="B5" s="155" t="s">
        <v>95</v>
      </c>
      <c r="C5" s="155"/>
      <c r="D5" s="155"/>
      <c r="E5" s="155"/>
      <c r="F5" s="83"/>
    </row>
    <row r="6" spans="1:9" ht="19.5" customHeight="1">
      <c r="B6" s="84" t="s">
        <v>65</v>
      </c>
      <c r="C6" s="84"/>
      <c r="D6" s="85"/>
      <c r="E6" s="86"/>
      <c r="F6" s="86">
        <v>5783.3</v>
      </c>
    </row>
    <row r="7" spans="1:9" ht="12.75" customHeight="1">
      <c r="B7" s="87" t="s">
        <v>66</v>
      </c>
      <c r="C7" s="87"/>
      <c r="D7" s="88"/>
      <c r="E7" s="89"/>
      <c r="F7" s="89">
        <v>15.4</v>
      </c>
      <c r="H7" s="90"/>
      <c r="I7" s="90"/>
    </row>
    <row r="8" spans="1:9" ht="12" customHeight="1">
      <c r="B8" s="84" t="s">
        <v>67</v>
      </c>
      <c r="C8" s="91"/>
      <c r="D8" s="92"/>
      <c r="E8" s="93"/>
      <c r="F8" s="93">
        <v>12</v>
      </c>
    </row>
    <row r="9" spans="1:9" ht="26.25" customHeight="1">
      <c r="A9" s="94" t="s">
        <v>68</v>
      </c>
      <c r="B9" s="94" t="s">
        <v>69</v>
      </c>
      <c r="C9" s="94" t="s">
        <v>70</v>
      </c>
      <c r="D9" s="95" t="s">
        <v>71</v>
      </c>
      <c r="E9" s="95" t="s">
        <v>72</v>
      </c>
      <c r="F9" s="96" t="s">
        <v>96</v>
      </c>
    </row>
    <row r="10" spans="1:9" ht="36.75" customHeight="1">
      <c r="A10" s="94">
        <v>1</v>
      </c>
      <c r="B10" s="96" t="s">
        <v>73</v>
      </c>
      <c r="C10" s="97" t="s">
        <v>74</v>
      </c>
      <c r="D10" s="96" t="s">
        <v>75</v>
      </c>
      <c r="E10" s="98">
        <v>3.08</v>
      </c>
      <c r="F10" s="101">
        <f>E10*F6*F8</f>
        <v>213750.76800000004</v>
      </c>
    </row>
    <row r="11" spans="1:9" ht="36.75" customHeight="1">
      <c r="A11" s="94">
        <v>2</v>
      </c>
      <c r="B11" s="100" t="s">
        <v>76</v>
      </c>
      <c r="C11" s="97" t="s">
        <v>77</v>
      </c>
      <c r="D11" s="96" t="s">
        <v>75</v>
      </c>
      <c r="E11" s="109">
        <v>1.53</v>
      </c>
      <c r="F11" s="101">
        <f>F6*E11*F8</f>
        <v>106181.38800000001</v>
      </c>
    </row>
    <row r="12" spans="1:9" ht="39" customHeight="1">
      <c r="A12" s="94">
        <v>3</v>
      </c>
      <c r="B12" s="97" t="s">
        <v>97</v>
      </c>
      <c r="C12" s="97" t="s">
        <v>80</v>
      </c>
      <c r="D12" s="96" t="s">
        <v>75</v>
      </c>
      <c r="E12" s="102">
        <v>2.5499999999999998</v>
      </c>
      <c r="F12" s="101">
        <f>F6*E12*F8</f>
        <v>176968.97999999998</v>
      </c>
      <c r="G12" s="90"/>
      <c r="H12" s="90"/>
    </row>
    <row r="13" spans="1:9" ht="39.75" customHeight="1">
      <c r="A13" s="94">
        <v>4</v>
      </c>
      <c r="B13" s="97" t="s">
        <v>81</v>
      </c>
      <c r="C13" s="97" t="s">
        <v>82</v>
      </c>
      <c r="D13" s="96" t="s">
        <v>75</v>
      </c>
      <c r="E13" s="102">
        <v>0.82</v>
      </c>
      <c r="F13" s="101">
        <f>E13*F6*F8</f>
        <v>56907.671999999991</v>
      </c>
      <c r="G13" s="90"/>
      <c r="H13" s="90"/>
    </row>
    <row r="14" spans="1:9" ht="46.5" customHeight="1">
      <c r="A14" s="94">
        <v>5</v>
      </c>
      <c r="B14" s="97" t="s">
        <v>83</v>
      </c>
      <c r="C14" s="97" t="s">
        <v>84</v>
      </c>
      <c r="D14" s="96" t="s">
        <v>75</v>
      </c>
      <c r="E14" s="102">
        <v>0.89</v>
      </c>
      <c r="F14" s="101">
        <f>F6*E14*F8</f>
        <v>61765.644000000008</v>
      </c>
      <c r="G14" s="90"/>
      <c r="H14" s="90"/>
    </row>
    <row r="15" spans="1:9" ht="39.75" customHeight="1">
      <c r="A15" s="94">
        <v>6</v>
      </c>
      <c r="B15" s="97" t="s">
        <v>98</v>
      </c>
      <c r="C15" s="97" t="s">
        <v>86</v>
      </c>
      <c r="D15" s="96" t="s">
        <v>75</v>
      </c>
      <c r="E15" s="102">
        <f>2.52</f>
        <v>2.52</v>
      </c>
      <c r="F15" s="101">
        <f>F6*E15*F8</f>
        <v>174886.99200000003</v>
      </c>
      <c r="G15" s="90"/>
      <c r="H15" s="90"/>
    </row>
    <row r="16" spans="1:9" ht="30" customHeight="1">
      <c r="A16" s="94">
        <v>7</v>
      </c>
      <c r="B16" s="97" t="s">
        <v>87</v>
      </c>
      <c r="C16" s="97" t="s">
        <v>88</v>
      </c>
      <c r="D16" s="96" t="s">
        <v>75</v>
      </c>
      <c r="E16" s="102">
        <v>0.17</v>
      </c>
      <c r="F16" s="101">
        <f>F6*E16*F8</f>
        <v>11797.932000000001</v>
      </c>
      <c r="G16" s="90"/>
      <c r="H16" s="90"/>
    </row>
    <row r="17" spans="1:8" ht="22.5">
      <c r="A17" s="94">
        <v>8</v>
      </c>
      <c r="B17" s="97" t="s">
        <v>99</v>
      </c>
      <c r="C17" s="97" t="s">
        <v>85</v>
      </c>
      <c r="D17" s="96" t="s">
        <v>75</v>
      </c>
      <c r="E17" s="102">
        <v>0.12</v>
      </c>
      <c r="F17" s="101">
        <f>F6*E17*F8</f>
        <v>8327.9519999999993</v>
      </c>
      <c r="G17" s="90"/>
      <c r="H17" s="90"/>
    </row>
    <row r="18" spans="1:8" ht="33.75">
      <c r="A18" s="94">
        <v>9</v>
      </c>
      <c r="B18" s="97" t="s">
        <v>89</v>
      </c>
      <c r="C18" s="97" t="s">
        <v>79</v>
      </c>
      <c r="D18" s="96" t="s">
        <v>75</v>
      </c>
      <c r="E18" s="102">
        <v>1.2</v>
      </c>
      <c r="F18" s="101">
        <f>F6*E18*F8</f>
        <v>83279.520000000004</v>
      </c>
      <c r="G18" s="90"/>
      <c r="H18" s="90"/>
    </row>
    <row r="19" spans="1:8" ht="45">
      <c r="A19" s="94">
        <v>10</v>
      </c>
      <c r="B19" s="97" t="s">
        <v>78</v>
      </c>
      <c r="C19" s="97" t="s">
        <v>79</v>
      </c>
      <c r="D19" s="96" t="s">
        <v>75</v>
      </c>
      <c r="E19" s="102">
        <f>2.35+0.17</f>
        <v>2.52</v>
      </c>
      <c r="F19" s="101">
        <f>F6*E19*F8</f>
        <v>174886.99200000003</v>
      </c>
      <c r="G19" s="90"/>
      <c r="H19" s="90"/>
    </row>
    <row r="20" spans="1:8" ht="15" customHeight="1">
      <c r="A20" s="110"/>
      <c r="B20" s="156" t="s">
        <v>128</v>
      </c>
      <c r="C20" s="156"/>
      <c r="D20" s="111"/>
      <c r="E20" s="112">
        <f>SUM(E10:E19)</f>
        <v>15.399999999999999</v>
      </c>
      <c r="F20" s="112">
        <f>SUM(F10:F19)</f>
        <v>1068753.8400000003</v>
      </c>
      <c r="H20" s="90"/>
    </row>
    <row r="21" spans="1:8">
      <c r="A21" s="103">
        <v>11</v>
      </c>
      <c r="B21" s="157" t="s">
        <v>90</v>
      </c>
      <c r="C21" s="157"/>
      <c r="D21" s="96" t="s">
        <v>75</v>
      </c>
      <c r="E21" s="113">
        <v>0.25</v>
      </c>
      <c r="F21" s="114">
        <f>E21*F6*F8</f>
        <v>17349.900000000001</v>
      </c>
    </row>
    <row r="22" spans="1:8">
      <c r="A22" s="103">
        <v>12</v>
      </c>
      <c r="B22" s="157" t="s">
        <v>91</v>
      </c>
      <c r="C22" s="157"/>
      <c r="D22" s="96" t="s">
        <v>75</v>
      </c>
      <c r="E22" s="115">
        <v>0.06</v>
      </c>
      <c r="F22" s="114">
        <f>E22*F6*F8</f>
        <v>4163.9759999999997</v>
      </c>
    </row>
    <row r="23" spans="1:8">
      <c r="A23" s="103">
        <v>13</v>
      </c>
      <c r="B23" s="157" t="s">
        <v>43</v>
      </c>
      <c r="C23" s="157"/>
      <c r="D23" s="96" t="s">
        <v>75</v>
      </c>
      <c r="E23" s="115">
        <v>0.74</v>
      </c>
      <c r="F23" s="114">
        <f>E23*F6*F8</f>
        <v>51355.703999999998</v>
      </c>
    </row>
    <row r="24" spans="1:8">
      <c r="A24" s="104"/>
      <c r="B24" s="105"/>
      <c r="C24" s="116" t="s">
        <v>92</v>
      </c>
      <c r="D24" s="96" t="s">
        <v>75</v>
      </c>
      <c r="E24" s="99">
        <f>E20+E21+E22+E23</f>
        <v>16.45</v>
      </c>
      <c r="F24" s="99">
        <f>F20+F21+F22+F23</f>
        <v>1141623.4200000002</v>
      </c>
    </row>
    <row r="25" spans="1:8">
      <c r="A25" s="117"/>
      <c r="B25" s="118" t="s">
        <v>100</v>
      </c>
      <c r="C25" s="106"/>
      <c r="D25" s="107"/>
      <c r="E25" s="117"/>
      <c r="F25" s="117"/>
    </row>
    <row r="26" spans="1:8">
      <c r="B26" s="108" t="s">
        <v>93</v>
      </c>
      <c r="C26" s="154" t="s">
        <v>94</v>
      </c>
      <c r="D26" s="154"/>
      <c r="E26" s="154"/>
      <c r="F26" s="154"/>
    </row>
  </sheetData>
  <mergeCells count="7">
    <mergeCell ref="C26:F26"/>
    <mergeCell ref="B4:F4"/>
    <mergeCell ref="B5:E5"/>
    <mergeCell ref="B20:C20"/>
    <mergeCell ref="B21:C21"/>
    <mergeCell ref="B22:C22"/>
    <mergeCell ref="B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2024-02-19T08:11:21Z</dcterms:modified>
</cp:coreProperties>
</file>